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OUTBOUND" sheetId="2" state="visible" r:id="rId2"/>
    <sheet xmlns:r="http://schemas.openxmlformats.org/officeDocument/2006/relationships" name="INBOUND" sheetId="3" state="visible" r:id="rId3"/>
    <sheet xmlns:r="http://schemas.openxmlformats.org/officeDocument/2006/relationships" name="COST PER SALE" sheetId="4" state="visible" r:id="rId4"/>
    <sheet xmlns:r="http://schemas.openxmlformats.org/officeDocument/2006/relationships" name="PROFIT SCOREBOARD" sheetId="5" state="visible" r:id="rId5"/>
    <sheet xmlns:r="http://schemas.openxmlformats.org/officeDocument/2006/relationships" name="BENCHMARKS" sheetId="6" state="visible" r:id="rId6"/>
  </sheets>
  <definedNames/>
  <calcPr calcId="124519" fullCalcOnLoad="1"/>
</workbook>
</file>

<file path=xl/styles.xml><?xml version="1.0" encoding="utf-8"?>
<styleSheet xmlns="http://schemas.openxmlformats.org/spreadsheetml/2006/main">
  <numFmts count="4">
    <numFmt numFmtId="164" formatCode="#,##0;(#,##0);&quot;-&quot;"/>
    <numFmt numFmtId="165" formatCode="&quot;$&quot;#,##0;(&quot;$&quot;#,##0);&quot;-&quot;"/>
    <numFmt numFmtId="166" formatCode="0.0%"/>
    <numFmt numFmtId="167" formatCode="#,##0.0;(#,##0.0);&quot;-&quot;"/>
  </numFmts>
  <fonts count="10">
    <font>
      <name val="Calibri"/>
      <family val="2"/>
      <color theme="1"/>
      <sz val="11"/>
      <scheme val="minor"/>
    </font>
    <font>
      <name val="Arial"/>
      <b val="1"/>
      <color rgb="00FFFFFF"/>
      <sz val="16"/>
    </font>
    <font>
      <name val="Arial"/>
      <color rgb="00DFE5DA"/>
      <sz val="9"/>
    </font>
    <font>
      <name val="Arial"/>
      <color rgb="0016191F"/>
      <sz val="10"/>
    </font>
    <font>
      <name val="Arial"/>
      <b val="1"/>
      <color rgb="000F7E5B"/>
      <sz val="11"/>
    </font>
    <font>
      <name val="Arial"/>
      <b val="1"/>
      <color rgb="00FFFFFF"/>
      <sz val="10"/>
    </font>
    <font>
      <name val="Arial"/>
      <b val="1"/>
      <color rgb="0016191F"/>
      <sz val="10"/>
    </font>
    <font>
      <name val="Arial"/>
      <i val="1"/>
      <color rgb="005E6570"/>
      <sz val="9"/>
    </font>
    <font>
      <name val="Arial"/>
      <color rgb="000000FF"/>
      <sz val="10"/>
    </font>
    <font>
      <name val="Arial"/>
      <b val="1"/>
      <color rgb="008a6d1c"/>
      <sz val="10"/>
    </font>
  </fonts>
  <fills count="6">
    <fill>
      <patternFill/>
    </fill>
    <fill>
      <patternFill patternType="gray125"/>
    </fill>
    <fill>
      <patternFill patternType="solid">
        <fgColor rgb="0014372B"/>
      </patternFill>
    </fill>
    <fill>
      <patternFill patternType="solid">
        <fgColor rgb="00FAF8F1"/>
      </patternFill>
    </fill>
    <fill>
      <patternFill patternType="solid">
        <fgColor rgb="00EAF3EE"/>
      </patternFill>
    </fill>
    <fill>
      <patternFill patternType="solid">
        <fgColor rgb="00FBF3D9"/>
      </patternFill>
    </fill>
  </fills>
  <borders count="2">
    <border>
      <left/>
      <right/>
      <top/>
      <bottom/>
      <diagonal/>
    </border>
    <border>
      <left style="thin">
        <color rgb="00DDD6C2"/>
      </left>
      <right style="thin">
        <color rgb="00DDD6C2"/>
      </right>
      <top style="thin">
        <color rgb="00DDD6C2"/>
      </top>
      <bottom style="thin">
        <color rgb="00DDD6C2"/>
      </bottom>
    </border>
  </borders>
  <cellStyleXfs count="1">
    <xf numFmtId="0" fontId="0" fillId="0" borderId="0"/>
  </cellStyleXfs>
  <cellXfs count="36">
    <xf numFmtId="0" fontId="0" fillId="0" borderId="0" pivotButton="0" quotePrefix="0" xfId="0"/>
    <xf numFmtId="0" fontId="1" fillId="2" borderId="0" applyAlignment="1" pivotButton="0" quotePrefix="0" xfId="0">
      <alignment vertical="center"/>
    </xf>
    <xf numFmtId="0" fontId="0" fillId="2" borderId="0" pivotButton="0" quotePrefix="0" xfId="0"/>
    <xf numFmtId="0" fontId="2" fillId="2" borderId="0" pivotButton="0" quotePrefix="0" xfId="0"/>
    <xf numFmtId="0" fontId="3" fillId="0" borderId="0" applyAlignment="1" pivotButton="0" quotePrefix="0" xfId="0">
      <alignment vertical="top" wrapText="1"/>
    </xf>
    <xf numFmtId="0" fontId="4" fillId="0" borderId="0" pivotButton="0" quotePrefix="0" xfId="0"/>
    <xf numFmtId="0" fontId="5" fillId="2" borderId="1" applyAlignment="1" pivotButton="0" quotePrefix="0" xfId="0">
      <alignment horizontal="center" vertical="center" wrapText="1"/>
    </xf>
    <xf numFmtId="0" fontId="6" fillId="0" borderId="1" applyAlignment="1" pivotButton="0" quotePrefix="0" xfId="0">
      <alignment vertical="top" wrapText="1"/>
    </xf>
    <xf numFmtId="0" fontId="3" fillId="0" borderId="1" applyAlignment="1" pivotButton="0" quotePrefix="0" xfId="0">
      <alignment vertical="top" wrapText="1"/>
    </xf>
    <xf numFmtId="0" fontId="6" fillId="3" borderId="1" applyAlignment="1" pivotButton="0" quotePrefix="0" xfId="0">
      <alignment vertical="top" wrapText="1"/>
    </xf>
    <xf numFmtId="0" fontId="3" fillId="3" borderId="1" applyAlignment="1" pivotButton="0" quotePrefix="0" xfId="0">
      <alignment vertical="top" wrapText="1"/>
    </xf>
    <xf numFmtId="0" fontId="7" fillId="0" borderId="0" pivotButton="0" quotePrefix="0" xfId="0"/>
    <xf numFmtId="0" fontId="8" fillId="4" borderId="1" pivotButton="0" quotePrefix="0" xfId="0"/>
    <xf numFmtId="164" fontId="8" fillId="4" borderId="1" pivotButton="0" quotePrefix="0" xfId="0"/>
    <xf numFmtId="165" fontId="8" fillId="4" borderId="1" pivotButton="0" quotePrefix="0" xfId="0"/>
    <xf numFmtId="166" fontId="3" fillId="0" borderId="1" pivotButton="0" quotePrefix="0" xfId="0"/>
    <xf numFmtId="167" fontId="3" fillId="0" borderId="1" pivotButton="0" quotePrefix="0" xfId="0"/>
    <xf numFmtId="0" fontId="5" fillId="2" borderId="0" pivotButton="0" quotePrefix="0" xfId="0"/>
    <xf numFmtId="164" fontId="6" fillId="5" borderId="1" pivotButton="0" quotePrefix="0" xfId="0"/>
    <xf numFmtId="165" fontId="6" fillId="5" borderId="1" pivotButton="0" quotePrefix="0" xfId="0"/>
    <xf numFmtId="166" fontId="6" fillId="5" borderId="1" pivotButton="0" quotePrefix="0" xfId="0"/>
    <xf numFmtId="167" fontId="6" fillId="5" borderId="1" pivotButton="0" quotePrefix="0" xfId="0"/>
    <xf numFmtId="0" fontId="6" fillId="0" borderId="1" pivotButton="0" quotePrefix="0" xfId="0"/>
    <xf numFmtId="165" fontId="3" fillId="0" borderId="1" pivotButton="0" quotePrefix="0" xfId="0"/>
    <xf numFmtId="0" fontId="6" fillId="3" borderId="1" pivotButton="0" quotePrefix="0" xfId="0"/>
    <xf numFmtId="0" fontId="3" fillId="0" borderId="0" pivotButton="0" quotePrefix="0" xfId="0"/>
    <xf numFmtId="166" fontId="8" fillId="4" borderId="1" pivotButton="0" quotePrefix="0" xfId="0"/>
    <xf numFmtId="164" fontId="3" fillId="0" borderId="1" pivotButton="0" quotePrefix="0" xfId="0"/>
    <xf numFmtId="0" fontId="6" fillId="0" borderId="0" pivotButton="0" quotePrefix="0" xfId="0"/>
    <xf numFmtId="0" fontId="9" fillId="5" borderId="0" applyAlignment="1" pivotButton="0" quotePrefix="0" xfId="0">
      <alignment vertical="top" wrapText="1"/>
    </xf>
    <xf numFmtId="0" fontId="4" fillId="0" borderId="0" applyAlignment="1" pivotButton="0" quotePrefix="0" xfId="0">
      <alignment vertical="top" wrapText="1"/>
    </xf>
    <xf numFmtId="0" fontId="7" fillId="0" borderId="0" applyAlignment="1" pivotButton="0" quotePrefix="0" xfId="0">
      <alignment vertical="top" wrapText="1"/>
    </xf>
    <xf numFmtId="165" fontId="6" fillId="0" borderId="1" pivotButton="0" quotePrefix="0" xfId="0"/>
    <xf numFmtId="0" fontId="7" fillId="0" borderId="1" applyAlignment="1" pivotButton="0" quotePrefix="0" xfId="0">
      <alignment vertical="top" wrapText="1"/>
    </xf>
    <xf numFmtId="0" fontId="7" fillId="3" borderId="1" applyAlignment="1" pivotButton="0" quotePrefix="0" xfId="0">
      <alignment vertical="top" wrapText="1"/>
    </xf>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1"/>
  <sheetViews>
    <sheetView showGridLines="0" workbookViewId="0">
      <selection activeCell="A1" sqref="A1"/>
    </sheetView>
  </sheetViews>
  <sheetFormatPr baseColWidth="8" defaultRowHeight="15"/>
  <cols>
    <col width="14" customWidth="1" min="1" max="1"/>
    <col width="22" customWidth="1" min="2" max="2"/>
    <col width="46" customWidth="1" min="3" max="3"/>
    <col width="46" customWidth="1" min="4" max="4"/>
    <col width="30" customWidth="1" min="5" max="5"/>
    <col width="10" customWidth="1" min="6" max="6"/>
  </cols>
  <sheetData>
    <row r="1" ht="28" customHeight="1">
      <c r="A1" s="1" t="inlineStr">
        <is>
          <t>THE ROOFERS LADDER</t>
        </is>
      </c>
      <c r="B1" s="2" t="n"/>
      <c r="C1" s="2" t="n"/>
      <c r="D1" s="2" t="n"/>
      <c r="E1" s="2" t="n"/>
      <c r="F1" s="2" t="n"/>
    </row>
    <row r="2" ht="16" customHeight="1">
      <c r="A2" s="3" t="inlineStr">
        <is>
          <t>The five levels of a roofing company, and the numbers that move you up  |  Syntax Scale  |  syntaxscale.com</t>
        </is>
      </c>
      <c r="B2" s="2" t="n"/>
      <c r="C2" s="2" t="n"/>
      <c r="D2" s="2" t="n"/>
      <c r="E2" s="2" t="n"/>
      <c r="F2" s="2" t="n"/>
    </row>
    <row r="4" ht="44" customHeight="1">
      <c r="A4" s="4" t="inlineStr">
        <is>
          <t>Most roofing companies do not fail from lack of work. They fail blind. Money moves through the account all year, nobody tracks the funnel or the margin, and the owner finds out in April whether last year was even profitable. This workbook fixes that. Type your raw numbers in the blue cells. Every rate, cost, and margin calculates itself.</t>
        </is>
      </c>
    </row>
    <row r="6">
      <c r="A6" s="5" t="inlineStr">
        <is>
          <t>THE FIVE LEVELS</t>
        </is>
      </c>
    </row>
    <row r="7" ht="28" customHeight="1">
      <c r="A7" s="6" t="inlineStr">
        <is>
          <t>LEVEL</t>
        </is>
      </c>
      <c r="B7" s="6" t="inlineStr">
        <is>
          <t>NAME</t>
        </is>
      </c>
      <c r="C7" s="6" t="inlineStr">
        <is>
          <t>WHERE YOU ARE</t>
        </is>
      </c>
      <c r="D7" s="6" t="inlineStr">
        <is>
          <t>THE NUMBERS THAT MATTER HERE</t>
        </is>
      </c>
      <c r="E7" s="6" t="inlineStr">
        <is>
          <t>LEVEL UP WHEN...</t>
        </is>
      </c>
    </row>
    <row r="8" ht="44" customHeight="1">
      <c r="A8" s="7" t="inlineStr">
        <is>
          <t>1</t>
        </is>
      </c>
      <c r="B8" s="7" t="inlineStr">
        <is>
          <t>The Knocker</t>
        </is>
      </c>
      <c r="C8" s="8" t="inlineStr">
        <is>
          <t>All hustle. Doors, referrals, whatever comes. No numbers written down anywhere.</t>
        </is>
      </c>
      <c r="D8" s="8" t="inlineStr">
        <is>
          <t>Doors knocked, conversations, inspections booked. Start counting. That is the whole job at this level.</t>
        </is>
      </c>
      <c r="E8" s="8" t="inlineStr">
        <is>
          <t>You have 4 weeks of honest counts in the Outbound tab.</t>
        </is>
      </c>
    </row>
    <row r="9" ht="44" customHeight="1">
      <c r="A9" s="9" t="inlineStr">
        <is>
          <t>2</t>
        </is>
      </c>
      <c r="B9" s="9" t="inlineStr">
        <is>
          <t>The Tracker</t>
        </is>
      </c>
      <c r="C9" s="10" t="inlineStr">
        <is>
          <t>You count everything now. The funnel is visible and so are the leaks.</t>
        </is>
      </c>
      <c r="D9" s="10" t="inlineStr">
        <is>
          <t>Doors per inspection, sat rate, close rate, cost per sale from knocking. Plus every inbound lead source and what each converts at.</t>
        </is>
      </c>
      <c r="E9" s="10" t="inlineStr">
        <is>
          <t>You know your cost per sale to the dollar, per channel.</t>
        </is>
      </c>
    </row>
    <row r="10" ht="44" customHeight="1">
      <c r="A10" s="7" t="inlineStr">
        <is>
          <t>3</t>
        </is>
      </c>
      <c r="B10" s="7" t="inlineStr">
        <is>
          <t>The Closer</t>
        </is>
      </c>
      <c r="C10" s="8" t="inlineStr">
        <is>
          <t>You stop guessing and start fixing the worst ratio first.</t>
        </is>
      </c>
      <c r="D10" s="8" t="inlineStr">
        <is>
          <t>The one stage conversion that lags the benchmark. Speed to lead on inbound (under 5 minutes wins the job). Show rate on booked inspections.</t>
        </is>
      </c>
      <c r="E10" s="8" t="inlineStr">
        <is>
          <t>Every stage is at or above benchmark for 8 straight weeks.</t>
        </is>
      </c>
    </row>
    <row r="11" ht="44" customHeight="1">
      <c r="A11" s="9" t="inlineStr">
        <is>
          <t>4</t>
        </is>
      </c>
      <c r="B11" s="9" t="inlineStr">
        <is>
          <t>The Operator</t>
        </is>
      </c>
      <c r="C11" s="10" t="inlineStr">
        <is>
          <t>Paid demand enters. You buy leads at a known cost and feed a calendar, not a hunch.</t>
        </is>
      </c>
      <c r="D11" s="10" t="inlineStr">
        <is>
          <t>Cost per lead, cost per sat inspection, cost per sale by channel. Ad spend as a lever: numbers make sense, more spend means more sales.</t>
        </is>
      </c>
      <c r="E11" s="10" t="inlineStr">
        <is>
          <t>Ads produce sales at equal or better cost than your knocking, repeatably.</t>
        </is>
      </c>
    </row>
    <row r="12" ht="44" customHeight="1">
      <c r="A12" s="7" t="inlineStr">
        <is>
          <t>5</t>
        </is>
      </c>
      <c r="B12" s="7" t="inlineStr">
        <is>
          <t>The Owner</t>
        </is>
      </c>
      <c r="C12" s="8" t="inlineStr">
        <is>
          <t>Reps close, systems book, you manage a scoreboard instead of a route.</t>
        </is>
      </c>
      <c r="D12" s="8" t="inlineStr">
        <is>
          <t>Gross margin per job, net margin per month, revenue per rep, capacity. You read the Profit Scoreboard weekly and pull levers.</t>
        </is>
      </c>
      <c r="E12" s="8" t="inlineStr">
        <is>
          <t>The company grows a month while you take a week off.</t>
        </is>
      </c>
    </row>
    <row r="14">
      <c r="A14" s="5" t="inlineStr">
        <is>
          <t>HOW TO USE THIS</t>
        </is>
      </c>
    </row>
    <row r="15">
      <c r="A15" s="4" t="inlineStr">
        <is>
          <t>1. OUTBOUND tab: log doors, conversations, inspections, contingencies, and sales every week. Blue cells only.</t>
        </is>
      </c>
    </row>
    <row r="16">
      <c r="A16" s="4" t="inlineStr">
        <is>
          <t>2. INBOUND tab: log every lead that comes in on its source row each month: ads, website, Facebook, referrals, lead vendors. Enter spend where you pay.</t>
        </is>
      </c>
    </row>
    <row r="17">
      <c r="A17" s="4" t="inlineStr">
        <is>
          <t>3. COST PER SALE tab: your knocking machine vs an ads machine, side by side. Same math, different fuel.</t>
        </is>
      </c>
    </row>
    <row r="18">
      <c r="A18" s="4" t="inlineStr">
        <is>
          <t>4. PROFIT SCOREBOARD tab: enter each job and your monthly overhead. It tells you if you are actually profitable, not just liquid.</t>
        </is>
      </c>
    </row>
    <row r="19">
      <c r="A19" s="4" t="inlineStr">
        <is>
          <t>5. BENCHMARKS tab: what good looks like at every stage, with sources.</t>
        </is>
      </c>
    </row>
    <row r="21">
      <c r="A21" s="11" t="inlineStr">
        <is>
          <t>Blue cells are yours to type in. Black numbers calculate themselves. If a black cell shows a dash, it is waiting on a blue cell.</t>
        </is>
      </c>
    </row>
  </sheetData>
  <mergeCells count="9">
    <mergeCell ref="A21:E21"/>
    <mergeCell ref="A2:F2"/>
    <mergeCell ref="A4:E4"/>
    <mergeCell ref="A16:E16"/>
    <mergeCell ref="A15:E15"/>
    <mergeCell ref="A1:F1"/>
    <mergeCell ref="A19:E19"/>
    <mergeCell ref="A17:E17"/>
    <mergeCell ref="A18:E18"/>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19"/>
  <sheetViews>
    <sheetView showGridLines="0" workbookViewId="0">
      <selection activeCell="A1" sqref="A1"/>
    </sheetView>
  </sheetViews>
  <sheetFormatPr baseColWidth="8" defaultRowHeight="15"/>
  <cols>
    <col width="12" customWidth="1" min="1" max="1"/>
    <col width="11" customWidth="1" min="2" max="2"/>
    <col width="11" customWidth="1" min="3" max="3"/>
    <col width="12" customWidth="1" min="4" max="4"/>
    <col width="11" customWidth="1" min="5" max="5"/>
    <col width="13" customWidth="1" min="6" max="6"/>
    <col width="10" customWidth="1" min="7" max="7"/>
    <col width="12" customWidth="1" min="8" max="8"/>
    <col width="10" customWidth="1" min="9" max="9"/>
    <col width="11" customWidth="1" min="10" max="10"/>
    <col width="10" customWidth="1" min="11" max="11"/>
    <col width="12" customWidth="1" min="12" max="12"/>
    <col width="12" customWidth="1" min="13" max="13"/>
    <col width="12" customWidth="1" min="14" max="14"/>
  </cols>
  <sheetData>
    <row r="1" ht="28" customHeight="1">
      <c r="A1" s="1" t="inlineStr">
        <is>
          <t>OUTBOUND: THE KNOCKING FUNNEL</t>
        </is>
      </c>
      <c r="B1" s="2" t="n"/>
      <c r="C1" s="2" t="n"/>
      <c r="D1" s="2" t="n"/>
      <c r="E1" s="2" t="n"/>
      <c r="F1" s="2" t="n"/>
      <c r="G1" s="2" t="n"/>
      <c r="H1" s="2" t="n"/>
      <c r="I1" s="2" t="n"/>
      <c r="J1" s="2" t="n"/>
      <c r="K1" s="2" t="n"/>
      <c r="L1" s="2" t="n"/>
      <c r="M1" s="2" t="n"/>
      <c r="N1" s="2" t="n"/>
    </row>
    <row r="2" ht="16" customHeight="1">
      <c r="A2" s="3" t="inlineStr">
        <is>
          <t>Log every week. Doors &gt; conversations &gt; inspections booked &gt; sat &gt; contingency &gt; sale.</t>
        </is>
      </c>
      <c r="B2" s="2" t="n"/>
      <c r="C2" s="2" t="n"/>
      <c r="D2" s="2" t="n"/>
      <c r="E2" s="2" t="n"/>
      <c r="F2" s="2" t="n"/>
      <c r="G2" s="2" t="n"/>
      <c r="H2" s="2" t="n"/>
      <c r="I2" s="2" t="n"/>
      <c r="J2" s="2" t="n"/>
      <c r="K2" s="2" t="n"/>
      <c r="L2" s="2" t="n"/>
      <c r="M2" s="2" t="n"/>
      <c r="N2" s="2" t="n"/>
    </row>
    <row r="4" ht="28" customHeight="1">
      <c r="A4" s="6" t="inlineStr">
        <is>
          <t>Week of</t>
        </is>
      </c>
      <c r="B4" s="6" t="inlineStr">
        <is>
          <t>Doors Knocked</t>
        </is>
      </c>
      <c r="C4" s="6" t="inlineStr">
        <is>
          <t>Conversations</t>
        </is>
      </c>
      <c r="D4" s="6" t="inlineStr">
        <is>
          <t>Inspections Booked</t>
        </is>
      </c>
      <c r="E4" s="6" t="inlineStr">
        <is>
          <t>Inspections Sat</t>
        </is>
      </c>
      <c r="F4" s="6" t="inlineStr">
        <is>
          <t>Contingencies Signed</t>
        </is>
      </c>
      <c r="G4" s="6" t="inlineStr">
        <is>
          <t>Sales Closed</t>
        </is>
      </c>
      <c r="H4" s="6" t="inlineStr">
        <is>
          <t>Revenue ($)</t>
        </is>
      </c>
      <c r="I4" s="6" t="inlineStr">
        <is>
          <t>Answer Rate</t>
        </is>
      </c>
      <c r="J4" s="6" t="inlineStr">
        <is>
          <t>Doors per Inspection</t>
        </is>
      </c>
      <c r="K4" s="6" t="inlineStr">
        <is>
          <t>Show Rate</t>
        </is>
      </c>
      <c r="L4" s="6" t="inlineStr">
        <is>
          <t>Insp per Contingency</t>
        </is>
      </c>
      <c r="M4" s="6" t="inlineStr">
        <is>
          <t>Contingency Close Rate</t>
        </is>
      </c>
      <c r="N4" s="6" t="inlineStr">
        <is>
          <t>Overall Doors per Sale</t>
        </is>
      </c>
    </row>
    <row r="5">
      <c r="A5" s="12" t="n"/>
      <c r="B5" s="13" t="n"/>
      <c r="C5" s="13" t="n"/>
      <c r="D5" s="13" t="n"/>
      <c r="E5" s="13" t="n"/>
      <c r="F5" s="13" t="n"/>
      <c r="G5" s="13" t="n"/>
      <c r="H5" s="14" t="n"/>
      <c r="I5" s="15">
        <f>IF(B5=0,"",C5/B5)</f>
        <v/>
      </c>
      <c r="J5" s="16">
        <f>IF(D5=0,"",B5/D5)</f>
        <v/>
      </c>
      <c r="K5" s="15">
        <f>IF(D5=0,"",E5/D5)</f>
        <v/>
      </c>
      <c r="L5" s="16">
        <f>IF(F5=0,"",E5/F5)</f>
        <v/>
      </c>
      <c r="M5" s="15">
        <f>IF(F5=0,"",G5/F5)</f>
        <v/>
      </c>
      <c r="N5" s="16">
        <f>IF(G5=0,"",B5/G5)</f>
        <v/>
      </c>
    </row>
    <row r="6">
      <c r="A6" s="12" t="n"/>
      <c r="B6" s="13" t="n"/>
      <c r="C6" s="13" t="n"/>
      <c r="D6" s="13" t="n"/>
      <c r="E6" s="13" t="n"/>
      <c r="F6" s="13" t="n"/>
      <c r="G6" s="13" t="n"/>
      <c r="H6" s="14" t="n"/>
      <c r="I6" s="15">
        <f>IF(B6=0,"",C6/B6)</f>
        <v/>
      </c>
      <c r="J6" s="16">
        <f>IF(D6=0,"",B6/D6)</f>
        <v/>
      </c>
      <c r="K6" s="15">
        <f>IF(D6=0,"",E6/D6)</f>
        <v/>
      </c>
      <c r="L6" s="16">
        <f>IF(F6=0,"",E6/F6)</f>
        <v/>
      </c>
      <c r="M6" s="15">
        <f>IF(F6=0,"",G6/F6)</f>
        <v/>
      </c>
      <c r="N6" s="16">
        <f>IF(G6=0,"",B6/G6)</f>
        <v/>
      </c>
    </row>
    <row r="7">
      <c r="A7" s="12" t="n"/>
      <c r="B7" s="13" t="n"/>
      <c r="C7" s="13" t="n"/>
      <c r="D7" s="13" t="n"/>
      <c r="E7" s="13" t="n"/>
      <c r="F7" s="13" t="n"/>
      <c r="G7" s="13" t="n"/>
      <c r="H7" s="14" t="n"/>
      <c r="I7" s="15">
        <f>IF(B7=0,"",C7/B7)</f>
        <v/>
      </c>
      <c r="J7" s="16">
        <f>IF(D7=0,"",B7/D7)</f>
        <v/>
      </c>
      <c r="K7" s="15">
        <f>IF(D7=0,"",E7/D7)</f>
        <v/>
      </c>
      <c r="L7" s="16">
        <f>IF(F7=0,"",E7/F7)</f>
        <v/>
      </c>
      <c r="M7" s="15">
        <f>IF(F7=0,"",G7/F7)</f>
        <v/>
      </c>
      <c r="N7" s="16">
        <f>IF(G7=0,"",B7/G7)</f>
        <v/>
      </c>
    </row>
    <row r="8">
      <c r="A8" s="12" t="n"/>
      <c r="B8" s="13" t="n"/>
      <c r="C8" s="13" t="n"/>
      <c r="D8" s="13" t="n"/>
      <c r="E8" s="13" t="n"/>
      <c r="F8" s="13" t="n"/>
      <c r="G8" s="13" t="n"/>
      <c r="H8" s="14" t="n"/>
      <c r="I8" s="15">
        <f>IF(B8=0,"",C8/B8)</f>
        <v/>
      </c>
      <c r="J8" s="16">
        <f>IF(D8=0,"",B8/D8)</f>
        <v/>
      </c>
      <c r="K8" s="15">
        <f>IF(D8=0,"",E8/D8)</f>
        <v/>
      </c>
      <c r="L8" s="16">
        <f>IF(F8=0,"",E8/F8)</f>
        <v/>
      </c>
      <c r="M8" s="15">
        <f>IF(F8=0,"",G8/F8)</f>
        <v/>
      </c>
      <c r="N8" s="16">
        <f>IF(G8=0,"",B8/G8)</f>
        <v/>
      </c>
    </row>
    <row r="9">
      <c r="A9" s="12" t="n"/>
      <c r="B9" s="13" t="n"/>
      <c r="C9" s="13" t="n"/>
      <c r="D9" s="13" t="n"/>
      <c r="E9" s="13" t="n"/>
      <c r="F9" s="13" t="n"/>
      <c r="G9" s="13" t="n"/>
      <c r="H9" s="14" t="n"/>
      <c r="I9" s="15">
        <f>IF(B9=0,"",C9/B9)</f>
        <v/>
      </c>
      <c r="J9" s="16">
        <f>IF(D9=0,"",B9/D9)</f>
        <v/>
      </c>
      <c r="K9" s="15">
        <f>IF(D9=0,"",E9/D9)</f>
        <v/>
      </c>
      <c r="L9" s="16">
        <f>IF(F9=0,"",E9/F9)</f>
        <v/>
      </c>
      <c r="M9" s="15">
        <f>IF(F9=0,"",G9/F9)</f>
        <v/>
      </c>
      <c r="N9" s="16">
        <f>IF(G9=0,"",B9/G9)</f>
        <v/>
      </c>
    </row>
    <row r="10">
      <c r="A10" s="12" t="n"/>
      <c r="B10" s="13" t="n"/>
      <c r="C10" s="13" t="n"/>
      <c r="D10" s="13" t="n"/>
      <c r="E10" s="13" t="n"/>
      <c r="F10" s="13" t="n"/>
      <c r="G10" s="13" t="n"/>
      <c r="H10" s="14" t="n"/>
      <c r="I10" s="15">
        <f>IF(B10=0,"",C10/B10)</f>
        <v/>
      </c>
      <c r="J10" s="16">
        <f>IF(D10=0,"",B10/D10)</f>
        <v/>
      </c>
      <c r="K10" s="15">
        <f>IF(D10=0,"",E10/D10)</f>
        <v/>
      </c>
      <c r="L10" s="16">
        <f>IF(F10=0,"",E10/F10)</f>
        <v/>
      </c>
      <c r="M10" s="15">
        <f>IF(F10=0,"",G10/F10)</f>
        <v/>
      </c>
      <c r="N10" s="16">
        <f>IF(G10=0,"",B10/G10)</f>
        <v/>
      </c>
    </row>
    <row r="11">
      <c r="A11" s="12" t="n"/>
      <c r="B11" s="13" t="n"/>
      <c r="C11" s="13" t="n"/>
      <c r="D11" s="13" t="n"/>
      <c r="E11" s="13" t="n"/>
      <c r="F11" s="13" t="n"/>
      <c r="G11" s="13" t="n"/>
      <c r="H11" s="14" t="n"/>
      <c r="I11" s="15">
        <f>IF(B11=0,"",C11/B11)</f>
        <v/>
      </c>
      <c r="J11" s="16">
        <f>IF(D11=0,"",B11/D11)</f>
        <v/>
      </c>
      <c r="K11" s="15">
        <f>IF(D11=0,"",E11/D11)</f>
        <v/>
      </c>
      <c r="L11" s="16">
        <f>IF(F11=0,"",E11/F11)</f>
        <v/>
      </c>
      <c r="M11" s="15">
        <f>IF(F11=0,"",G11/F11)</f>
        <v/>
      </c>
      <c r="N11" s="16">
        <f>IF(G11=0,"",B11/G11)</f>
        <v/>
      </c>
    </row>
    <row r="12">
      <c r="A12" s="12" t="n"/>
      <c r="B12" s="13" t="n"/>
      <c r="C12" s="13" t="n"/>
      <c r="D12" s="13" t="n"/>
      <c r="E12" s="13" t="n"/>
      <c r="F12" s="13" t="n"/>
      <c r="G12" s="13" t="n"/>
      <c r="H12" s="14" t="n"/>
      <c r="I12" s="15">
        <f>IF(B12=0,"",C12/B12)</f>
        <v/>
      </c>
      <c r="J12" s="16">
        <f>IF(D12=0,"",B12/D12)</f>
        <v/>
      </c>
      <c r="K12" s="15">
        <f>IF(D12=0,"",E12/D12)</f>
        <v/>
      </c>
      <c r="L12" s="16">
        <f>IF(F12=0,"",E12/F12)</f>
        <v/>
      </c>
      <c r="M12" s="15">
        <f>IF(F12=0,"",G12/F12)</f>
        <v/>
      </c>
      <c r="N12" s="16">
        <f>IF(G12=0,"",B12/G12)</f>
        <v/>
      </c>
    </row>
    <row r="13">
      <c r="A13" s="12" t="n"/>
      <c r="B13" s="13" t="n"/>
      <c r="C13" s="13" t="n"/>
      <c r="D13" s="13" t="n"/>
      <c r="E13" s="13" t="n"/>
      <c r="F13" s="13" t="n"/>
      <c r="G13" s="13" t="n"/>
      <c r="H13" s="14" t="n"/>
      <c r="I13" s="15">
        <f>IF(B13=0,"",C13/B13)</f>
        <v/>
      </c>
      <c r="J13" s="16">
        <f>IF(D13=0,"",B13/D13)</f>
        <v/>
      </c>
      <c r="K13" s="15">
        <f>IF(D13=0,"",E13/D13)</f>
        <v/>
      </c>
      <c r="L13" s="16">
        <f>IF(F13=0,"",E13/F13)</f>
        <v/>
      </c>
      <c r="M13" s="15">
        <f>IF(F13=0,"",G13/F13)</f>
        <v/>
      </c>
      <c r="N13" s="16">
        <f>IF(G13=0,"",B13/G13)</f>
        <v/>
      </c>
    </row>
    <row r="14">
      <c r="A14" s="12" t="n"/>
      <c r="B14" s="13" t="n"/>
      <c r="C14" s="13" t="n"/>
      <c r="D14" s="13" t="n"/>
      <c r="E14" s="13" t="n"/>
      <c r="F14" s="13" t="n"/>
      <c r="G14" s="13" t="n"/>
      <c r="H14" s="14" t="n"/>
      <c r="I14" s="15">
        <f>IF(B14=0,"",C14/B14)</f>
        <v/>
      </c>
      <c r="J14" s="16">
        <f>IF(D14=0,"",B14/D14)</f>
        <v/>
      </c>
      <c r="K14" s="15">
        <f>IF(D14=0,"",E14/D14)</f>
        <v/>
      </c>
      <c r="L14" s="16">
        <f>IF(F14=0,"",E14/F14)</f>
        <v/>
      </c>
      <c r="M14" s="15">
        <f>IF(F14=0,"",G14/F14)</f>
        <v/>
      </c>
      <c r="N14" s="16">
        <f>IF(G14=0,"",B14/G14)</f>
        <v/>
      </c>
    </row>
    <row r="15">
      <c r="A15" s="12" t="n"/>
      <c r="B15" s="13" t="n"/>
      <c r="C15" s="13" t="n"/>
      <c r="D15" s="13" t="n"/>
      <c r="E15" s="13" t="n"/>
      <c r="F15" s="13" t="n"/>
      <c r="G15" s="13" t="n"/>
      <c r="H15" s="14" t="n"/>
      <c r="I15" s="15">
        <f>IF(B15=0,"",C15/B15)</f>
        <v/>
      </c>
      <c r="J15" s="16">
        <f>IF(D15=0,"",B15/D15)</f>
        <v/>
      </c>
      <c r="K15" s="15">
        <f>IF(D15=0,"",E15/D15)</f>
        <v/>
      </c>
      <c r="L15" s="16">
        <f>IF(F15=0,"",E15/F15)</f>
        <v/>
      </c>
      <c r="M15" s="15">
        <f>IF(F15=0,"",G15/F15)</f>
        <v/>
      </c>
      <c r="N15" s="16">
        <f>IF(G15=0,"",B15/G15)</f>
        <v/>
      </c>
    </row>
    <row r="16">
      <c r="A16" s="12" t="n"/>
      <c r="B16" s="13" t="n"/>
      <c r="C16" s="13" t="n"/>
      <c r="D16" s="13" t="n"/>
      <c r="E16" s="13" t="n"/>
      <c r="F16" s="13" t="n"/>
      <c r="G16" s="13" t="n"/>
      <c r="H16" s="14" t="n"/>
      <c r="I16" s="15">
        <f>IF(B16=0,"",C16/B16)</f>
        <v/>
      </c>
      <c r="J16" s="16">
        <f>IF(D16=0,"",B16/D16)</f>
        <v/>
      </c>
      <c r="K16" s="15">
        <f>IF(D16=0,"",E16/D16)</f>
        <v/>
      </c>
      <c r="L16" s="16">
        <f>IF(F16=0,"",E16/F16)</f>
        <v/>
      </c>
      <c r="M16" s="15">
        <f>IF(F16=0,"",G16/F16)</f>
        <v/>
      </c>
      <c r="N16" s="16">
        <f>IF(G16=0,"",B16/G16)</f>
        <v/>
      </c>
    </row>
    <row r="17">
      <c r="A17" s="17" t="inlineStr">
        <is>
          <t>TOTAL / AVG</t>
        </is>
      </c>
      <c r="B17" s="18">
        <f>SUM(B5:B16)</f>
        <v/>
      </c>
      <c r="C17" s="18">
        <f>SUM(C5:C16)</f>
        <v/>
      </c>
      <c r="D17" s="18">
        <f>SUM(D5:D16)</f>
        <v/>
      </c>
      <c r="E17" s="18">
        <f>SUM(E5:E16)</f>
        <v/>
      </c>
      <c r="F17" s="18">
        <f>SUM(F5:F16)</f>
        <v/>
      </c>
      <c r="G17" s="18">
        <f>SUM(G5:G16)</f>
        <v/>
      </c>
      <c r="H17" s="19">
        <f>SUM(H5:H16)</f>
        <v/>
      </c>
      <c r="I17" s="20">
        <f>IF(B17=0,"",C17/B17)</f>
        <v/>
      </c>
      <c r="J17" s="21">
        <f>IF(D17=0,"",B17/D17)</f>
        <v/>
      </c>
      <c r="K17" s="20">
        <f>IF(D17=0,"",E17/D17)</f>
        <v/>
      </c>
      <c r="L17" s="21">
        <f>IF(F17=0,"",E17/F17)</f>
        <v/>
      </c>
      <c r="M17" s="20">
        <f>IF(F17=0,"",G17/F17)</f>
        <v/>
      </c>
      <c r="N17" s="21">
        <f>IF(G17=0,"",B17/G17)</f>
        <v/>
      </c>
    </row>
    <row r="19">
      <c r="A19" s="11" t="inlineStr">
        <is>
          <t>Contingency columns are for storm and insurance work. Running retail only? Log retail sales in Sales Closed and read Doors per Sale; leave contingencies blank.</t>
        </is>
      </c>
    </row>
  </sheetData>
  <mergeCells count="3">
    <mergeCell ref="A19:N19"/>
    <mergeCell ref="A2:N2"/>
    <mergeCell ref="A1:N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15"/>
  <sheetViews>
    <sheetView showGridLines="0" workbookViewId="0">
      <selection activeCell="A1" sqref="A1"/>
    </sheetView>
  </sheetViews>
  <sheetFormatPr baseColWidth="8" defaultRowHeight="15"/>
  <cols>
    <col width="20" customWidth="1" min="1" max="1"/>
    <col width="10" customWidth="1" min="2" max="2"/>
    <col width="9" customWidth="1" min="3" max="3"/>
    <col width="12" customWidth="1" min="4" max="4"/>
    <col width="12" customWidth="1" min="5" max="5"/>
    <col width="11" customWidth="1" min="6" max="6"/>
    <col width="9" customWidth="1" min="7" max="7"/>
    <col width="12" customWidth="1" min="8" max="8"/>
    <col width="12" customWidth="1" min="9" max="9"/>
    <col width="10" customWidth="1" min="10" max="10"/>
    <col width="9" customWidth="1" min="11" max="11"/>
    <col width="9" customWidth="1" min="12" max="12"/>
    <col width="11" customWidth="1" min="13" max="13"/>
    <col width="11" customWidth="1" min="14" max="14"/>
    <col width="11" customWidth="1" min="15" max="15"/>
  </cols>
  <sheetData>
    <row r="1" ht="28" customHeight="1">
      <c r="A1" s="1" t="inlineStr">
        <is>
          <t>INBOUND: EVERY LEAD YOU ALREADY GET</t>
        </is>
      </c>
      <c r="B1" s="2" t="n"/>
      <c r="C1" s="2" t="n"/>
      <c r="D1" s="2" t="n"/>
      <c r="E1" s="2" t="n"/>
      <c r="F1" s="2" t="n"/>
      <c r="G1" s="2" t="n"/>
      <c r="H1" s="2" t="n"/>
      <c r="I1" s="2" t="n"/>
      <c r="J1" s="2" t="n"/>
      <c r="K1" s="2" t="n"/>
      <c r="L1" s="2" t="n"/>
      <c r="M1" s="2" t="n"/>
      <c r="N1" s="2" t="n"/>
      <c r="O1" s="2" t="n"/>
    </row>
    <row r="2" ht="16" customHeight="1">
      <c r="A2" s="3" t="inlineStr">
        <is>
          <t>One month per copy of this table. Every source, every stage, and what each sale actually costs you.</t>
        </is>
      </c>
      <c r="B2" s="2" t="n"/>
      <c r="C2" s="2" t="n"/>
      <c r="D2" s="2" t="n"/>
      <c r="E2" s="2" t="n"/>
      <c r="F2" s="2" t="n"/>
      <c r="G2" s="2" t="n"/>
      <c r="H2" s="2" t="n"/>
      <c r="I2" s="2" t="n"/>
      <c r="J2" s="2" t="n"/>
      <c r="K2" s="2" t="n"/>
      <c r="L2" s="2" t="n"/>
      <c r="M2" s="2" t="n"/>
      <c r="N2" s="2" t="n"/>
      <c r="O2" s="2" t="n"/>
    </row>
    <row r="4" ht="28" customHeight="1">
      <c r="A4" s="6" t="inlineStr">
        <is>
          <t>Lead Source</t>
        </is>
      </c>
      <c r="B4" s="6" t="inlineStr">
        <is>
          <t>Spend ($)</t>
        </is>
      </c>
      <c r="C4" s="6" t="inlineStr">
        <is>
          <t>Leads In</t>
        </is>
      </c>
      <c r="D4" s="6" t="inlineStr">
        <is>
          <t>Contacted &lt; 5 min</t>
        </is>
      </c>
      <c r="E4" s="6" t="inlineStr">
        <is>
          <t>Inspections Booked</t>
        </is>
      </c>
      <c r="F4" s="6" t="inlineStr">
        <is>
          <t>Inspections Sat</t>
        </is>
      </c>
      <c r="G4" s="6" t="inlineStr">
        <is>
          <t>Sales Closed</t>
        </is>
      </c>
      <c r="H4" s="6" t="inlineStr">
        <is>
          <t>Revenue ($)</t>
        </is>
      </c>
      <c r="I4" s="6" t="inlineStr">
        <is>
          <t>5-min Contact Rate</t>
        </is>
      </c>
      <c r="J4" s="6" t="inlineStr">
        <is>
          <t>Lead to Booked</t>
        </is>
      </c>
      <c r="K4" s="6" t="inlineStr">
        <is>
          <t>Show Rate</t>
        </is>
      </c>
      <c r="L4" s="6" t="inlineStr">
        <is>
          <t>Sat to Sale</t>
        </is>
      </c>
      <c r="M4" s="6" t="inlineStr">
        <is>
          <t>Cost per Lead ($)</t>
        </is>
      </c>
      <c r="N4" s="6" t="inlineStr">
        <is>
          <t>Cost per Sat ($)</t>
        </is>
      </c>
      <c r="O4" s="6" t="inlineStr">
        <is>
          <t>Cost per Sale ($)</t>
        </is>
      </c>
    </row>
    <row r="5">
      <c r="A5" s="22" t="inlineStr">
        <is>
          <t>Google LSA</t>
        </is>
      </c>
      <c r="B5" s="14" t="n"/>
      <c r="C5" s="13" t="n"/>
      <c r="D5" s="13" t="n"/>
      <c r="E5" s="13" t="n"/>
      <c r="F5" s="13" t="n"/>
      <c r="G5" s="13" t="n"/>
      <c r="H5" s="14" t="n"/>
      <c r="I5" s="15">
        <f>IF(C5=0,"",D5/C5)</f>
        <v/>
      </c>
      <c r="J5" s="15">
        <f>IF(C5=0,"",E5/C5)</f>
        <v/>
      </c>
      <c r="K5" s="15">
        <f>IF(E5=0,"",F5/E5)</f>
        <v/>
      </c>
      <c r="L5" s="15">
        <f>IF(F5=0,"",G5/F5)</f>
        <v/>
      </c>
      <c r="M5" s="23">
        <f>IF(OR(C5=0,B5=0),"",B5/C5)</f>
        <v/>
      </c>
      <c r="N5" s="23">
        <f>IF(OR(F5=0,B5=0),"",B5/F5)</f>
        <v/>
      </c>
      <c r="O5" s="23">
        <f>IF(OR(G5=0,B5=0),"",B5/G5)</f>
        <v/>
      </c>
    </row>
    <row r="6">
      <c r="A6" s="24" t="inlineStr">
        <is>
          <t>Google Search Ads</t>
        </is>
      </c>
      <c r="B6" s="14" t="n"/>
      <c r="C6" s="13" t="n"/>
      <c r="D6" s="13" t="n"/>
      <c r="E6" s="13" t="n"/>
      <c r="F6" s="13" t="n"/>
      <c r="G6" s="13" t="n"/>
      <c r="H6" s="14" t="n"/>
      <c r="I6" s="15">
        <f>IF(C6=0,"",D6/C6)</f>
        <v/>
      </c>
      <c r="J6" s="15">
        <f>IF(C6=0,"",E6/C6)</f>
        <v/>
      </c>
      <c r="K6" s="15">
        <f>IF(E6=0,"",F6/E6)</f>
        <v/>
      </c>
      <c r="L6" s="15">
        <f>IF(F6=0,"",G6/F6)</f>
        <v/>
      </c>
      <c r="M6" s="23">
        <f>IF(OR(C6=0,B6=0),"",B6/C6)</f>
        <v/>
      </c>
      <c r="N6" s="23">
        <f>IF(OR(F6=0,B6=0),"",B6/F6)</f>
        <v/>
      </c>
      <c r="O6" s="23">
        <f>IF(OR(G6=0,B6=0),"",B6/G6)</f>
        <v/>
      </c>
    </row>
    <row r="7">
      <c r="A7" s="22" t="inlineStr">
        <is>
          <t>Meta / Facebook Ads</t>
        </is>
      </c>
      <c r="B7" s="14" t="n"/>
      <c r="C7" s="13" t="n"/>
      <c r="D7" s="13" t="n"/>
      <c r="E7" s="13" t="n"/>
      <c r="F7" s="13" t="n"/>
      <c r="G7" s="13" t="n"/>
      <c r="H7" s="14" t="n"/>
      <c r="I7" s="15">
        <f>IF(C7=0,"",D7/C7)</f>
        <v/>
      </c>
      <c r="J7" s="15">
        <f>IF(C7=0,"",E7/C7)</f>
        <v/>
      </c>
      <c r="K7" s="15">
        <f>IF(E7=0,"",F7/E7)</f>
        <v/>
      </c>
      <c r="L7" s="15">
        <f>IF(F7=0,"",G7/F7)</f>
        <v/>
      </c>
      <c r="M7" s="23">
        <f>IF(OR(C7=0,B7=0),"",B7/C7)</f>
        <v/>
      </c>
      <c r="N7" s="23">
        <f>IF(OR(F7=0,B7=0),"",B7/F7)</f>
        <v/>
      </c>
      <c r="O7" s="23">
        <f>IF(OR(G7=0,B7=0),"",B7/G7)</f>
        <v/>
      </c>
    </row>
    <row r="8">
      <c r="A8" s="24" t="inlineStr">
        <is>
          <t>Website / Organic</t>
        </is>
      </c>
      <c r="B8" s="14" t="n"/>
      <c r="C8" s="13" t="n"/>
      <c r="D8" s="13" t="n"/>
      <c r="E8" s="13" t="n"/>
      <c r="F8" s="13" t="n"/>
      <c r="G8" s="13" t="n"/>
      <c r="H8" s="14" t="n"/>
      <c r="I8" s="15">
        <f>IF(C8=0,"",D8/C8)</f>
        <v/>
      </c>
      <c r="J8" s="15">
        <f>IF(C8=0,"",E8/C8)</f>
        <v/>
      </c>
      <c r="K8" s="15">
        <f>IF(E8=0,"",F8/E8)</f>
        <v/>
      </c>
      <c r="L8" s="15">
        <f>IF(F8=0,"",G8/F8)</f>
        <v/>
      </c>
      <c r="M8" s="23">
        <f>IF(OR(C8=0,B8=0),"",B8/C8)</f>
        <v/>
      </c>
      <c r="N8" s="23">
        <f>IF(OR(F8=0,B8=0),"",B8/F8)</f>
        <v/>
      </c>
      <c r="O8" s="23">
        <f>IF(OR(G8=0,B8=0),"",B8/G8)</f>
        <v/>
      </c>
    </row>
    <row r="9">
      <c r="A9" s="22" t="inlineStr">
        <is>
          <t>Facebook Page / Social</t>
        </is>
      </c>
      <c r="B9" s="14" t="n"/>
      <c r="C9" s="13" t="n"/>
      <c r="D9" s="13" t="n"/>
      <c r="E9" s="13" t="n"/>
      <c r="F9" s="13" t="n"/>
      <c r="G9" s="13" t="n"/>
      <c r="H9" s="14" t="n"/>
      <c r="I9" s="15">
        <f>IF(C9=0,"",D9/C9)</f>
        <v/>
      </c>
      <c r="J9" s="15">
        <f>IF(C9=0,"",E9/C9)</f>
        <v/>
      </c>
      <c r="K9" s="15">
        <f>IF(E9=0,"",F9/E9)</f>
        <v/>
      </c>
      <c r="L9" s="15">
        <f>IF(F9=0,"",G9/F9)</f>
        <v/>
      </c>
      <c r="M9" s="23">
        <f>IF(OR(C9=0,B9=0),"",B9/C9)</f>
        <v/>
      </c>
      <c r="N9" s="23">
        <f>IF(OR(F9=0,B9=0),"",B9/F9)</f>
        <v/>
      </c>
      <c r="O9" s="23">
        <f>IF(OR(G9=0,B9=0),"",B9/G9)</f>
        <v/>
      </c>
    </row>
    <row r="10">
      <c r="A10" s="24" t="inlineStr">
        <is>
          <t>Referrals / Repeat</t>
        </is>
      </c>
      <c r="B10" s="14" t="n"/>
      <c r="C10" s="13" t="n"/>
      <c r="D10" s="13" t="n"/>
      <c r="E10" s="13" t="n"/>
      <c r="F10" s="13" t="n"/>
      <c r="G10" s="13" t="n"/>
      <c r="H10" s="14" t="n"/>
      <c r="I10" s="15">
        <f>IF(C10=0,"",D10/C10)</f>
        <v/>
      </c>
      <c r="J10" s="15">
        <f>IF(C10=0,"",E10/C10)</f>
        <v/>
      </c>
      <c r="K10" s="15">
        <f>IF(E10=0,"",F10/E10)</f>
        <v/>
      </c>
      <c r="L10" s="15">
        <f>IF(F10=0,"",G10/F10)</f>
        <v/>
      </c>
      <c r="M10" s="23">
        <f>IF(OR(C10=0,B10=0),"",B10/C10)</f>
        <v/>
      </c>
      <c r="N10" s="23">
        <f>IF(OR(F10=0,B10=0),"",B10/F10)</f>
        <v/>
      </c>
      <c r="O10" s="23">
        <f>IF(OR(G10=0,B10=0),"",B10/G10)</f>
        <v/>
      </c>
    </row>
    <row r="11">
      <c r="A11" s="22" t="inlineStr">
        <is>
          <t>Lead Vendor (Angi etc.)</t>
        </is>
      </c>
      <c r="B11" s="14" t="n"/>
      <c r="C11" s="13" t="n"/>
      <c r="D11" s="13" t="n"/>
      <c r="E11" s="13" t="n"/>
      <c r="F11" s="13" t="n"/>
      <c r="G11" s="13" t="n"/>
      <c r="H11" s="14" t="n"/>
      <c r="I11" s="15">
        <f>IF(C11=0,"",D11/C11)</f>
        <v/>
      </c>
      <c r="J11" s="15">
        <f>IF(C11=0,"",E11/C11)</f>
        <v/>
      </c>
      <c r="K11" s="15">
        <f>IF(E11=0,"",F11/E11)</f>
        <v/>
      </c>
      <c r="L11" s="15">
        <f>IF(F11=0,"",G11/F11)</f>
        <v/>
      </c>
      <c r="M11" s="23">
        <f>IF(OR(C11=0,B11=0),"",B11/C11)</f>
        <v/>
      </c>
      <c r="N11" s="23">
        <f>IF(OR(F11=0,B11=0),"",B11/F11)</f>
        <v/>
      </c>
      <c r="O11" s="23">
        <f>IF(OR(G11=0,B11=0),"",B11/G11)</f>
        <v/>
      </c>
    </row>
    <row r="12">
      <c r="A12" s="24" t="inlineStr">
        <is>
          <t>Other</t>
        </is>
      </c>
      <c r="B12" s="14" t="n"/>
      <c r="C12" s="13" t="n"/>
      <c r="D12" s="13" t="n"/>
      <c r="E12" s="13" t="n"/>
      <c r="F12" s="13" t="n"/>
      <c r="G12" s="13" t="n"/>
      <c r="H12" s="14" t="n"/>
      <c r="I12" s="15">
        <f>IF(C12=0,"",D12/C12)</f>
        <v/>
      </c>
      <c r="J12" s="15">
        <f>IF(C12=0,"",E12/C12)</f>
        <v/>
      </c>
      <c r="K12" s="15">
        <f>IF(E12=0,"",F12/E12)</f>
        <v/>
      </c>
      <c r="L12" s="15">
        <f>IF(F12=0,"",G12/F12)</f>
        <v/>
      </c>
      <c r="M12" s="23">
        <f>IF(OR(C12=0,B12=0),"",B12/C12)</f>
        <v/>
      </c>
      <c r="N12" s="23">
        <f>IF(OR(F12=0,B12=0),"",B12/F12)</f>
        <v/>
      </c>
      <c r="O12" s="23">
        <f>IF(OR(G12=0,B12=0),"",B12/G12)</f>
        <v/>
      </c>
    </row>
    <row r="13">
      <c r="A13" s="17" t="inlineStr">
        <is>
          <t>TOTAL</t>
        </is>
      </c>
      <c r="B13" s="19">
        <f>SUM(B5:B12)</f>
        <v/>
      </c>
      <c r="C13" s="18">
        <f>SUM(C5:C12)</f>
        <v/>
      </c>
      <c r="D13" s="18">
        <f>SUM(D5:D12)</f>
        <v/>
      </c>
      <c r="E13" s="18">
        <f>SUM(E5:E12)</f>
        <v/>
      </c>
      <c r="F13" s="18">
        <f>SUM(F5:F12)</f>
        <v/>
      </c>
      <c r="G13" s="18">
        <f>SUM(G5:G12)</f>
        <v/>
      </c>
      <c r="H13" s="19">
        <f>SUM(H5:H12)</f>
        <v/>
      </c>
      <c r="I13" s="20">
        <f>IF(C13=0,"",D13/C13)</f>
        <v/>
      </c>
      <c r="J13" s="20">
        <f>IF(C13=0,"",E13/C13)</f>
        <v/>
      </c>
      <c r="K13" s="20">
        <f>IF(E13=0,"",F13/E13)</f>
        <v/>
      </c>
      <c r="L13" s="20">
        <f>IF(F13=0,"",G13/F13)</f>
        <v/>
      </c>
      <c r="M13" s="19">
        <f>IF(OR(C13=0,B13=0),"",B13/C13)</f>
        <v/>
      </c>
      <c r="N13" s="19">
        <f>IF(OR(F13=0,B13=0),"",B13/F13)</f>
        <v/>
      </c>
      <c r="O13" s="19">
        <f>IF(OR(G13=0,B13=0),"",B13/G13)</f>
        <v/>
      </c>
    </row>
    <row r="15">
      <c r="A15" s="11" t="inlineStr">
        <is>
          <t>Contacted &lt; 5 min is the killer column. Leads answered inside 5 minutes book at multiples of leads answered in an hour. If this column embarrasses you, that is the cheapest fix in your whole company.</t>
        </is>
      </c>
    </row>
  </sheetData>
  <mergeCells count="3">
    <mergeCell ref="A15:O15"/>
    <mergeCell ref="A1:O1"/>
    <mergeCell ref="A2:O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3"/>
  <sheetViews>
    <sheetView showGridLines="0" workbookViewId="0">
      <selection activeCell="A1" sqref="A1"/>
    </sheetView>
  </sheetViews>
  <sheetFormatPr baseColWidth="8" defaultRowHeight="15"/>
  <cols>
    <col width="38" customWidth="1" min="1" max="1"/>
    <col width="14" customWidth="1" min="2" max="2"/>
    <col width="4" customWidth="1" min="3" max="3"/>
    <col width="38" customWidth="1" min="4" max="4"/>
    <col width="14" customWidth="1" min="5" max="5"/>
    <col width="4" customWidth="1" min="6" max="6"/>
    <col width="30" customWidth="1" min="7" max="7"/>
  </cols>
  <sheetData>
    <row r="1" ht="28" customHeight="1">
      <c r="A1" s="1" t="inlineStr">
        <is>
          <t>COST PER SALE: KNOCKING VS ADS</t>
        </is>
      </c>
      <c r="B1" s="2" t="n"/>
      <c r="C1" s="2" t="n"/>
      <c r="D1" s="2" t="n"/>
      <c r="E1" s="2" t="n"/>
      <c r="F1" s="2" t="n"/>
      <c r="G1" s="2" t="n"/>
    </row>
    <row r="2" ht="16" customHeight="1">
      <c r="A2" s="3" t="inlineStr">
        <is>
          <t>Same math, different fuel. Fill the blue cells. B column = knocking, E column = ads.</t>
        </is>
      </c>
      <c r="B2" s="2" t="n"/>
      <c r="C2" s="2" t="n"/>
      <c r="D2" s="2" t="n"/>
      <c r="E2" s="2" t="n"/>
      <c r="F2" s="2" t="n"/>
      <c r="G2" s="2" t="n"/>
    </row>
    <row r="4">
      <c r="A4" s="5" t="inlineStr">
        <is>
          <t>MACHINE 1: DOOR KNOCKING</t>
        </is>
      </c>
      <c r="D4" s="5" t="inlineStr">
        <is>
          <t>MACHINE 2: PAID ADS</t>
        </is>
      </c>
    </row>
    <row r="5">
      <c r="A5" s="25" t="inlineStr">
        <is>
          <t>Canvasser hourly pay ($, 0 if commission only)</t>
        </is>
      </c>
      <c r="B5" s="14" t="n">
        <v>0</v>
      </c>
      <c r="D5" s="25" t="inlineStr">
        <is>
          <t>Monthly ad spend ($)</t>
        </is>
      </c>
      <c r="E5" s="14" t="n">
        <v>2500</v>
      </c>
    </row>
    <row r="6">
      <c r="A6" s="25" t="inlineStr">
        <is>
          <t>Paid hours per day</t>
        </is>
      </c>
      <c r="B6" s="13" t="n">
        <v>8</v>
      </c>
      <c r="D6" s="25" t="inlineStr">
        <is>
          <t>Cost per lead ($)</t>
        </is>
      </c>
      <c r="E6" s="14" t="n">
        <v>90</v>
      </c>
    </row>
    <row r="7">
      <c r="A7" s="25" t="inlineStr">
        <is>
          <t>Doors actually knocked per day (realistic)</t>
        </is>
      </c>
      <c r="B7" s="13" t="n">
        <v>100</v>
      </c>
      <c r="D7" s="25" t="inlineStr">
        <is>
          <t>Lead to booked inspection</t>
        </is>
      </c>
      <c r="E7" s="26" t="n">
        <v>0.35</v>
      </c>
    </row>
    <row r="8">
      <c r="A8" s="25" t="inlineStr">
        <is>
          <t>Doors per booked inspection</t>
        </is>
      </c>
      <c r="B8" s="13" t="n">
        <v>30</v>
      </c>
      <c r="D8" s="25" t="inlineStr">
        <is>
          <t>Show rate (booked to sat)</t>
        </is>
      </c>
      <c r="E8" s="26" t="n">
        <v>0.75</v>
      </c>
    </row>
    <row r="9">
      <c r="A9" s="25" t="inlineStr">
        <is>
          <t>Bonus per booked inspection ($, 0 if none)</t>
        </is>
      </c>
      <c r="B9" s="14" t="n">
        <v>150</v>
      </c>
      <c r="D9" s="25" t="inlineStr">
        <is>
          <t>Sat to sale close rate</t>
        </is>
      </c>
      <c r="E9" s="26" t="n">
        <v>0.4</v>
      </c>
    </row>
    <row r="10">
      <c r="A10" s="25" t="inlineStr">
        <is>
          <t>Canvasser bonus, % of closed sale</t>
        </is>
      </c>
      <c r="B10" s="26" t="n">
        <v>0.01</v>
      </c>
    </row>
    <row r="11">
      <c r="A11" s="25" t="inlineStr">
        <is>
          <t>Average sale price ($)</t>
        </is>
      </c>
      <c r="B11" s="14" t="n">
        <v>15000</v>
      </c>
      <c r="D11" s="25" t="inlineStr">
        <is>
          <t>Leads per month</t>
        </is>
      </c>
      <c r="E11" s="16">
        <f>IF(E6=0,"",E5/E6)</f>
        <v/>
      </c>
    </row>
    <row r="12">
      <c r="A12" s="25" t="inlineStr">
        <is>
          <t>Show rate (booked to sat)</t>
        </is>
      </c>
      <c r="B12" s="26" t="n">
        <v>0.75</v>
      </c>
      <c r="D12" s="25" t="inlineStr">
        <is>
          <t>Inspections booked per month</t>
        </is>
      </c>
      <c r="E12" s="16">
        <f>IF(E11="","",E11*E7)</f>
        <v/>
      </c>
    </row>
    <row r="13">
      <c r="A13" s="25" t="inlineStr">
        <is>
          <t>Sat to sale close rate</t>
        </is>
      </c>
      <c r="B13" s="26" t="n">
        <v>0.4</v>
      </c>
      <c r="D13" s="25" t="inlineStr">
        <is>
          <t>Sat inspections per month</t>
        </is>
      </c>
      <c r="E13" s="16">
        <f>IF(E12="","",E12*E8)</f>
        <v/>
      </c>
    </row>
    <row r="14">
      <c r="A14" s="25" t="inlineStr"/>
      <c r="B14" s="27" t="inlineStr"/>
      <c r="D14" s="25" t="inlineStr">
        <is>
          <t>Sales per month</t>
        </is>
      </c>
      <c r="E14" s="16">
        <f>IF(E13="","",E13*E9)</f>
        <v/>
      </c>
    </row>
    <row r="15">
      <c r="A15" s="25" t="inlineStr">
        <is>
          <t>Inspections per canvasser day</t>
        </is>
      </c>
      <c r="B15" s="16">
        <f>IF(B8=0,"",B7/B8)</f>
        <v/>
      </c>
      <c r="D15" s="25" t="inlineStr">
        <is>
          <t>Cost per sat inspection ($)</t>
        </is>
      </c>
      <c r="E15" s="23">
        <f>IF(OR(E13="",E13=0),"",E5/E13)</f>
        <v/>
      </c>
    </row>
    <row r="16">
      <c r="A16" s="25" t="inlineStr">
        <is>
          <t>Daily canvasser cost ($)</t>
        </is>
      </c>
      <c r="B16" s="23">
        <f>B5*B6+IF(B15="",0,B15)*B9</f>
        <v/>
      </c>
      <c r="D16" s="28" t="inlineStr">
        <is>
          <t>COST PER SALE ($)</t>
        </is>
      </c>
      <c r="E16" s="19">
        <f>IF(OR(E14="",E14=0),"",E5/E14)</f>
        <v/>
      </c>
    </row>
    <row r="17">
      <c r="A17" s="25" t="inlineStr">
        <is>
          <t>Cost per booked inspection ($)</t>
        </is>
      </c>
      <c r="B17" s="23">
        <f>IF(OR(B15="",B15=0),"",B16/B15)</f>
        <v/>
      </c>
    </row>
    <row r="18">
      <c r="A18" s="25" t="inlineStr">
        <is>
          <t>Cost per sat inspection ($)</t>
        </is>
      </c>
      <c r="B18" s="23">
        <f>IF(OR(B17="",B12=0),"",B17/B12)</f>
        <v/>
      </c>
    </row>
    <row r="19">
      <c r="A19" s="28" t="inlineStr">
        <is>
          <t>COST PER SALE, incl % of sale bonus ($)</t>
        </is>
      </c>
      <c r="B19" s="19">
        <f>IF(OR(B18="",B13=0),"",B18/B13+B11*B10)</f>
        <v/>
      </c>
    </row>
    <row r="21" ht="30" customHeight="1">
      <c r="A21" s="29" t="inlineStr">
        <is>
          <t>THE LEVER: knocking caps at daylight hours. If the ads machine produces sales at equal or better cost per sale, more spend means more sales at the same ratio. That is the difference between a hustle and a system.</t>
        </is>
      </c>
    </row>
    <row r="23">
      <c r="A23" s="11" t="inlineStr">
        <is>
          <t>Set the pay structure YOU use: hourly, per booked inspection, percent of the closed sale, or any mix. Zero what you do not pay. Defaults are real numbers from inside a Cleveland roofing company: about 100 real doors per paid 8 hour day, roughly 30 doors per booked inspection for a decent canvasser, $150 per booked inspection, and a 1 percent slice of the closed sale.</t>
        </is>
      </c>
    </row>
  </sheetData>
  <mergeCells count="4">
    <mergeCell ref="A21:E21"/>
    <mergeCell ref="A2:G2"/>
    <mergeCell ref="A23:E23"/>
    <mergeCell ref="A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31"/>
  <sheetViews>
    <sheetView showGridLines="0" workbookViewId="0">
      <selection activeCell="A1" sqref="A1"/>
    </sheetView>
  </sheetViews>
  <sheetFormatPr baseColWidth="8" defaultRowHeight="15"/>
  <cols>
    <col width="18" customWidth="1" min="1" max="1"/>
    <col width="13" customWidth="1" min="2" max="2"/>
    <col width="12" customWidth="1" min="3" max="3"/>
    <col width="12" customWidth="1" min="4" max="4"/>
    <col width="12" customWidth="1" min="5" max="5"/>
    <col width="11" customWidth="1" min="6" max="6"/>
    <col width="12" customWidth="1" min="7" max="7"/>
    <col width="10" customWidth="1" min="8" max="8"/>
    <col width="4" customWidth="1" min="9" max="9"/>
    <col width="34" customWidth="1" min="10" max="10"/>
  </cols>
  <sheetData>
    <row r="1" ht="28" customHeight="1">
      <c r="A1" s="1" t="inlineStr">
        <is>
          <t>PROFIT SCOREBOARD</t>
        </is>
      </c>
      <c r="B1" s="2" t="n"/>
      <c r="C1" s="2" t="n"/>
      <c r="D1" s="2" t="n"/>
      <c r="E1" s="2" t="n"/>
      <c r="F1" s="2" t="n"/>
      <c r="G1" s="2" t="n"/>
      <c r="H1" s="2" t="n"/>
      <c r="I1" s="2" t="n"/>
      <c r="J1" s="2" t="n"/>
    </row>
    <row r="2" ht="16" customHeight="1">
      <c r="A2" s="3" t="inlineStr">
        <is>
          <t>Money in the account is not profit. This page is the truth: per-job margin, monthly overhead, and whether the month actually made money.</t>
        </is>
      </c>
      <c r="B2" s="2" t="n"/>
      <c r="C2" s="2" t="n"/>
      <c r="D2" s="2" t="n"/>
      <c r="E2" s="2" t="n"/>
      <c r="F2" s="2" t="n"/>
      <c r="G2" s="2" t="n"/>
      <c r="H2" s="2" t="n"/>
      <c r="I2" s="2" t="n"/>
      <c r="J2" s="2" t="n"/>
    </row>
    <row r="4">
      <c r="A4" s="5" t="inlineStr">
        <is>
          <t>PER-JOB MARGIN (this month)</t>
        </is>
      </c>
    </row>
    <row r="5" ht="28" customHeight="1">
      <c r="A5" s="6" t="inlineStr">
        <is>
          <t>Job / Address</t>
        </is>
      </c>
      <c r="B5" s="6" t="inlineStr">
        <is>
          <t>Contract ($)</t>
        </is>
      </c>
      <c r="C5" s="6" t="inlineStr">
        <is>
          <t>Materials ($)</t>
        </is>
      </c>
      <c r="D5" s="6" t="inlineStr">
        <is>
          <t>Labor / Subs ($)</t>
        </is>
      </c>
      <c r="E5" s="6" t="inlineStr">
        <is>
          <t>Commission ($)</t>
        </is>
      </c>
      <c r="F5" s="6" t="inlineStr">
        <is>
          <t>Other ($)</t>
        </is>
      </c>
      <c r="G5" s="6" t="inlineStr">
        <is>
          <t>Gross Profit ($)</t>
        </is>
      </c>
      <c r="H5" s="6" t="inlineStr">
        <is>
          <t>GM %</t>
        </is>
      </c>
    </row>
    <row r="6">
      <c r="A6" s="12" t="n"/>
      <c r="B6" s="14" t="n"/>
      <c r="C6" s="14" t="n"/>
      <c r="D6" s="14" t="n"/>
      <c r="E6" s="14" t="n"/>
      <c r="F6" s="14" t="n"/>
      <c r="G6" s="23">
        <f>IF(B6=0,"",B6-C6-D6-E6-F6)</f>
        <v/>
      </c>
      <c r="H6" s="15">
        <f>IF(OR(B6=0,G6=""),"",G6/B6)</f>
        <v/>
      </c>
    </row>
    <row r="7">
      <c r="A7" s="12" t="n"/>
      <c r="B7" s="14" t="n"/>
      <c r="C7" s="14" t="n"/>
      <c r="D7" s="14" t="n"/>
      <c r="E7" s="14" t="n"/>
      <c r="F7" s="14" t="n"/>
      <c r="G7" s="23">
        <f>IF(B7=0,"",B7-C7-D7-E7-F7)</f>
        <v/>
      </c>
      <c r="H7" s="15">
        <f>IF(OR(B7=0,G7=""),"",G7/B7)</f>
        <v/>
      </c>
    </row>
    <row r="8">
      <c r="A8" s="12" t="n"/>
      <c r="B8" s="14" t="n"/>
      <c r="C8" s="14" t="n"/>
      <c r="D8" s="14" t="n"/>
      <c r="E8" s="14" t="n"/>
      <c r="F8" s="14" t="n"/>
      <c r="G8" s="23">
        <f>IF(B8=0,"",B8-C8-D8-E8-F8)</f>
        <v/>
      </c>
      <c r="H8" s="15">
        <f>IF(OR(B8=0,G8=""),"",G8/B8)</f>
        <v/>
      </c>
    </row>
    <row r="9">
      <c r="A9" s="12" t="n"/>
      <c r="B9" s="14" t="n"/>
      <c r="C9" s="14" t="n"/>
      <c r="D9" s="14" t="n"/>
      <c r="E9" s="14" t="n"/>
      <c r="F9" s="14" t="n"/>
      <c r="G9" s="23">
        <f>IF(B9=0,"",B9-C9-D9-E9-F9)</f>
        <v/>
      </c>
      <c r="H9" s="15">
        <f>IF(OR(B9=0,G9=""),"",G9/B9)</f>
        <v/>
      </c>
    </row>
    <row r="10">
      <c r="A10" s="12" t="n"/>
      <c r="B10" s="14" t="n"/>
      <c r="C10" s="14" t="n"/>
      <c r="D10" s="14" t="n"/>
      <c r="E10" s="14" t="n"/>
      <c r="F10" s="14" t="n"/>
      <c r="G10" s="23">
        <f>IF(B10=0,"",B10-C10-D10-E10-F10)</f>
        <v/>
      </c>
      <c r="H10" s="15">
        <f>IF(OR(B10=0,G10=""),"",G10/B10)</f>
        <v/>
      </c>
    </row>
    <row r="11">
      <c r="A11" s="12" t="n"/>
      <c r="B11" s="14" t="n"/>
      <c r="C11" s="14" t="n"/>
      <c r="D11" s="14" t="n"/>
      <c r="E11" s="14" t="n"/>
      <c r="F11" s="14" t="n"/>
      <c r="G11" s="23">
        <f>IF(B11=0,"",B11-C11-D11-E11-F11)</f>
        <v/>
      </c>
      <c r="H11" s="15">
        <f>IF(OR(B11=0,G11=""),"",G11/B11)</f>
        <v/>
      </c>
    </row>
    <row r="12">
      <c r="A12" s="12" t="n"/>
      <c r="B12" s="14" t="n"/>
      <c r="C12" s="14" t="n"/>
      <c r="D12" s="14" t="n"/>
      <c r="E12" s="14" t="n"/>
      <c r="F12" s="14" t="n"/>
      <c r="G12" s="23">
        <f>IF(B12=0,"",B12-C12-D12-E12-F12)</f>
        <v/>
      </c>
      <c r="H12" s="15">
        <f>IF(OR(B12=0,G12=""),"",G12/B12)</f>
        <v/>
      </c>
    </row>
    <row r="13">
      <c r="A13" s="12" t="n"/>
      <c r="B13" s="14" t="n"/>
      <c r="C13" s="14" t="n"/>
      <c r="D13" s="14" t="n"/>
      <c r="E13" s="14" t="n"/>
      <c r="F13" s="14" t="n"/>
      <c r="G13" s="23">
        <f>IF(B13=0,"",B13-C13-D13-E13-F13)</f>
        <v/>
      </c>
      <c r="H13" s="15">
        <f>IF(OR(B13=0,G13=""),"",G13/B13)</f>
        <v/>
      </c>
    </row>
    <row r="14">
      <c r="A14" s="12" t="n"/>
      <c r="B14" s="14" t="n"/>
      <c r="C14" s="14" t="n"/>
      <c r="D14" s="14" t="n"/>
      <c r="E14" s="14" t="n"/>
      <c r="F14" s="14" t="n"/>
      <c r="G14" s="23">
        <f>IF(B14=0,"",B14-C14-D14-E14-F14)</f>
        <v/>
      </c>
      <c r="H14" s="15">
        <f>IF(OR(B14=0,G14=""),"",G14/B14)</f>
        <v/>
      </c>
    </row>
    <row r="15">
      <c r="A15" s="12" t="n"/>
      <c r="B15" s="14" t="n"/>
      <c r="C15" s="14" t="n"/>
      <c r="D15" s="14" t="n"/>
      <c r="E15" s="14" t="n"/>
      <c r="F15" s="14" t="n"/>
      <c r="G15" s="23">
        <f>IF(B15=0,"",B15-C15-D15-E15-F15)</f>
        <v/>
      </c>
      <c r="H15" s="15">
        <f>IF(OR(B15=0,G15=""),"",G15/B15)</f>
        <v/>
      </c>
    </row>
    <row r="16">
      <c r="A16" s="12" t="n"/>
      <c r="B16" s="14" t="n"/>
      <c r="C16" s="14" t="n"/>
      <c r="D16" s="14" t="n"/>
      <c r="E16" s="14" t="n"/>
      <c r="F16" s="14" t="n"/>
      <c r="G16" s="23">
        <f>IF(B16=0,"",B16-C16-D16-E16-F16)</f>
        <v/>
      </c>
      <c r="H16" s="15">
        <f>IF(OR(B16=0,G16=""),"",G16/B16)</f>
        <v/>
      </c>
    </row>
    <row r="17">
      <c r="A17" s="12" t="n"/>
      <c r="B17" s="14" t="n"/>
      <c r="C17" s="14" t="n"/>
      <c r="D17" s="14" t="n"/>
      <c r="E17" s="14" t="n"/>
      <c r="F17" s="14" t="n"/>
      <c r="G17" s="23">
        <f>IF(B17=0,"",B17-C17-D17-E17-F17)</f>
        <v/>
      </c>
      <c r="H17" s="15">
        <f>IF(OR(B17=0,G17=""),"",G17/B17)</f>
        <v/>
      </c>
    </row>
    <row r="18">
      <c r="A18" s="17" t="inlineStr">
        <is>
          <t>TOTAL</t>
        </is>
      </c>
      <c r="B18" s="19">
        <f>SUM(B6:B17)</f>
        <v/>
      </c>
      <c r="C18" s="19">
        <f>SUM(C6:C17)</f>
        <v/>
      </c>
      <c r="D18" s="19">
        <f>SUM(D6:D17)</f>
        <v/>
      </c>
      <c r="E18" s="19">
        <f>SUM(E6:E17)</f>
        <v/>
      </c>
      <c r="F18" s="19">
        <f>SUM(F6:F17)</f>
        <v/>
      </c>
      <c r="G18" s="19">
        <f>SUM(G6:G17)</f>
        <v/>
      </c>
      <c r="H18" s="20">
        <f>IF(B18=0,"",G18/B18)</f>
        <v/>
      </c>
    </row>
    <row r="20">
      <c r="A20" s="5" t="inlineStr">
        <is>
          <t>THE MONTH, HONESTLY</t>
        </is>
      </c>
    </row>
    <row r="21">
      <c r="A21" s="25" t="inlineStr">
        <is>
          <t>Revenue (from jobs above) ($)</t>
        </is>
      </c>
      <c r="B21" s="23">
        <f>'PROFIT SCOREBOARD'!B18</f>
        <v/>
      </c>
      <c r="J21" s="30" t="inlineStr">
        <is>
          <t>WHAT GOOD LOOKS LIKE</t>
        </is>
      </c>
    </row>
    <row r="22">
      <c r="A22" s="25" t="inlineStr">
        <is>
          <t>Gross profit (from jobs above) ($)</t>
        </is>
      </c>
      <c r="B22" s="23">
        <f>'PROFIT SCOREBOARD'!G18</f>
        <v/>
      </c>
      <c r="J22" s="31" t="inlineStr">
        <is>
          <t>Gross margin per job: 30 to 40 percent or better.</t>
        </is>
      </c>
    </row>
    <row r="23">
      <c r="A23" s="25" t="inlineStr">
        <is>
          <t>Overhead: office / yard / storage ($)</t>
        </is>
      </c>
      <c r="B23" s="14" t="n">
        <v>1500</v>
      </c>
      <c r="J23" s="31" t="inlineStr">
        <is>
          <t>Net margin for the month: 8 to 15 percent.</t>
        </is>
      </c>
    </row>
    <row r="24">
      <c r="A24" s="25" t="inlineStr">
        <is>
          <t>Overhead: trucks, fuel, insurance ($)</t>
        </is>
      </c>
      <c r="B24" s="14" t="n">
        <v>2500</v>
      </c>
      <c r="J24" s="31" t="inlineStr">
        <is>
          <t>Below 25 percent gross on a job? You bought yourself a job, not a profit.</t>
        </is>
      </c>
    </row>
    <row r="25">
      <c r="A25" s="25" t="inlineStr">
        <is>
          <t>Overhead: salaries and admin ($)</t>
        </is>
      </c>
      <c r="B25" s="14" t="n">
        <v>4000</v>
      </c>
      <c r="J25" s="31" t="inlineStr">
        <is>
          <t>Deposits in the account are not earned revenue. A fat balance with three unstarted jobs is other people's money.</t>
        </is>
      </c>
    </row>
    <row r="26">
      <c r="A26" s="25" t="inlineStr">
        <is>
          <t>Overhead: software and phones ($)</t>
        </is>
      </c>
      <c r="B26" s="14" t="n">
        <v>400</v>
      </c>
    </row>
    <row r="27">
      <c r="A27" s="25" t="inlineStr">
        <is>
          <t>Overhead: marketing and ads ($)</t>
        </is>
      </c>
      <c r="B27" s="14" t="n">
        <v>2500</v>
      </c>
    </row>
    <row r="28">
      <c r="A28" s="25" t="inlineStr">
        <is>
          <t>Overhead: everything else ($)</t>
        </is>
      </c>
      <c r="B28" s="14" t="n">
        <v>1000</v>
      </c>
    </row>
    <row r="29">
      <c r="A29" s="28" t="inlineStr">
        <is>
          <t>Total overhead ($)</t>
        </is>
      </c>
      <c r="B29" s="32">
        <f>SUM(B23:B28)</f>
        <v/>
      </c>
    </row>
    <row r="30">
      <c r="A30" s="28" t="inlineStr">
        <is>
          <t>NET PROFIT ($)</t>
        </is>
      </c>
      <c r="B30" s="19">
        <f>B22-B29</f>
        <v/>
      </c>
    </row>
    <row r="31">
      <c r="A31" s="28" t="inlineStr">
        <is>
          <t>NET MARGIN %</t>
        </is>
      </c>
      <c r="B31" s="20">
        <f>IF(B21=0,"",B30/B21)</f>
        <v/>
      </c>
    </row>
  </sheetData>
  <mergeCells count="13">
    <mergeCell ref="A27"/>
    <mergeCell ref="A31"/>
    <mergeCell ref="A1:J1"/>
    <mergeCell ref="A22"/>
    <mergeCell ref="A26"/>
    <mergeCell ref="A21"/>
    <mergeCell ref="A30"/>
    <mergeCell ref="A29"/>
    <mergeCell ref="A25"/>
    <mergeCell ref="A24"/>
    <mergeCell ref="A28"/>
    <mergeCell ref="A2:J2"/>
    <mergeCell ref="A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4"/>
  <sheetViews>
    <sheetView showGridLines="0" workbookViewId="0">
      <selection activeCell="A1" sqref="A1"/>
    </sheetView>
  </sheetViews>
  <sheetFormatPr baseColWidth="8" defaultRowHeight="15"/>
  <cols>
    <col width="44" customWidth="1" min="1" max="1"/>
    <col width="20" customWidth="1" min="2" max="2"/>
    <col width="60" customWidth="1" min="3" max="3"/>
    <col width="10" customWidth="1" min="4" max="4"/>
  </cols>
  <sheetData>
    <row r="1" ht="28" customHeight="1">
      <c r="A1" s="1" t="inlineStr">
        <is>
          <t>BENCHMARKS: WHAT GOOD LOOKS LIKE</t>
        </is>
      </c>
      <c r="B1" s="2" t="n"/>
      <c r="C1" s="2" t="n"/>
      <c r="D1" s="2" t="n"/>
    </row>
    <row r="2" ht="16" customHeight="1">
      <c r="A2" s="3" t="inlineStr">
        <is>
          <t>Conservative industry figures. Beat them with your own tracked numbers.</t>
        </is>
      </c>
      <c r="B2" s="2" t="n"/>
      <c r="C2" s="2" t="n"/>
      <c r="D2" s="2" t="n"/>
    </row>
    <row r="4" ht="28" customHeight="1">
      <c r="A4" s="6" t="inlineStr">
        <is>
          <t>Metric</t>
        </is>
      </c>
      <c r="B4" s="6" t="inlineStr">
        <is>
          <t>Benchmark</t>
        </is>
      </c>
      <c r="C4" s="6" t="inlineStr">
        <is>
          <t>Source</t>
        </is>
      </c>
    </row>
    <row r="5">
      <c r="A5" s="8" t="inlineStr">
        <is>
          <t>Average US asphalt roof replacement (2026)</t>
        </is>
      </c>
      <c r="B5" s="7" t="inlineStr">
        <is>
          <t>$12,000 to $18,000 (architectural avg ~$14k)</t>
        </is>
      </c>
      <c r="C5" s="33" t="inlineStr">
        <is>
          <t>This Old House, Bill Ragan Roofing, Modernize 2026</t>
        </is>
      </c>
    </row>
    <row r="6">
      <c r="A6" s="10" t="inlineStr">
        <is>
          <t>Google LSA cost per lead</t>
        </is>
      </c>
      <c r="B6" s="9" t="inlineStr">
        <is>
          <t>~$53 avg ($40 to $120)</t>
        </is>
      </c>
      <c r="C6" s="34" t="inlineStr">
        <is>
          <t>MarketingCode / BaaDigi 2026</t>
        </is>
      </c>
    </row>
    <row r="7">
      <c r="A7" s="8" t="inlineStr">
        <is>
          <t>Google Search Ads cost per lead</t>
        </is>
      </c>
      <c r="B7" s="7" t="inlineStr">
        <is>
          <t>~$104 avg ($60 to $200)</t>
        </is>
      </c>
      <c r="C7" s="33" t="inlineStr">
        <is>
          <t>MarketingCode / Softtrix 2026</t>
        </is>
      </c>
    </row>
    <row r="8">
      <c r="A8" s="10" t="inlineStr">
        <is>
          <t>Meta / Facebook cost per lead</t>
        </is>
      </c>
      <c r="B8" s="9" t="inlineStr">
        <is>
          <t>$30 to $80 (lower intent, needs nurture)</t>
        </is>
      </c>
      <c r="C8" s="34" t="inlineStr">
        <is>
          <t>ContractorMarketingPros / BaaDigi 2026</t>
        </is>
      </c>
    </row>
    <row r="9">
      <c r="A9" s="8" t="inlineStr">
        <is>
          <t>LSA book rate (call to scheduled job)</t>
        </is>
      </c>
      <c r="B9" s="7" t="inlineStr">
        <is>
          <t>~44%</t>
        </is>
      </c>
      <c r="C9" s="33" t="inlineStr">
        <is>
          <t>MarketingCode 888-Contractor benchmark, Jun 2026</t>
        </is>
      </c>
    </row>
    <row r="10">
      <c r="A10" s="10" t="inlineStr">
        <is>
          <t>Doors knocked per rep per paid day</t>
        </is>
      </c>
      <c r="B10" s="9" t="inlineStr">
        <is>
          <t>50 to 70 typical, ~100 on a strong day</t>
        </is>
      </c>
      <c r="C10" s="34" t="inlineStr">
        <is>
          <t>SPOTIO, FieldSalesTools 2026</t>
        </is>
      </c>
    </row>
    <row r="11">
      <c r="A11" s="8" t="inlineStr">
        <is>
          <t>Doors per booked inspection</t>
        </is>
      </c>
      <c r="B11" s="7" t="inlineStr">
        <is>
          <t>40 to 50 (about 30 for a strong canvasser)</t>
        </is>
      </c>
      <c r="C11" s="33" t="inlineStr">
        <is>
          <t>ServiceTitan, KnockBase 2026; Omar/RCS 2024-2026</t>
        </is>
      </c>
    </row>
    <row r="12">
      <c r="A12" s="10" t="inlineStr">
        <is>
          <t>Canvasser contact rate (talk per knock)</t>
        </is>
      </c>
      <c r="B12" s="9" t="inlineStr">
        <is>
          <t>30 to 40%</t>
        </is>
      </c>
      <c r="C12" s="34" t="inlineStr">
        <is>
          <t>SPOTIO 2026</t>
        </is>
      </c>
    </row>
    <row r="13">
      <c r="A13" s="8" t="inlineStr">
        <is>
          <t>Canvasser pay</t>
        </is>
      </c>
      <c r="B13" s="7" t="inlineStr">
        <is>
          <t>$20/hr, or ~$150 per booked, plus ~1% of sale</t>
        </is>
      </c>
      <c r="C13" s="33" t="inlineStr">
        <is>
          <t>Omar Darowich, RCS Roofing, 2024-2026</t>
        </is>
      </c>
    </row>
    <row r="14">
      <c r="A14" s="10" t="inlineStr">
        <is>
          <t>Show rate, same or next day appointment</t>
        </is>
      </c>
      <c r="B14" s="9" t="inlineStr">
        <is>
          <t>90%+ (only ~2% no-show)</t>
        </is>
      </c>
      <c r="C14" s="34" t="inlineStr">
        <is>
          <t>No-show lead-time studies (PMC, Curogram) 2025-2026</t>
        </is>
      </c>
    </row>
    <row r="15">
      <c r="A15" s="8" t="inlineStr">
        <is>
          <t>Show rate, booked several days out</t>
        </is>
      </c>
      <c r="B15" s="7" t="inlineStr">
        <is>
          <t>65 to 80%, reminders recover most of it</t>
        </is>
      </c>
      <c r="C15" s="33" t="inlineStr">
        <is>
          <t>No-show lead-time studies: ~33% no-show at 15+ days</t>
        </is>
      </c>
    </row>
    <row r="16">
      <c r="A16" s="10" t="inlineStr">
        <is>
          <t>Retail: sat inspection to delivered estimate</t>
        </is>
      </c>
      <c r="B16" s="9" t="inlineStr">
        <is>
          <t>~80% typical</t>
        </is>
      </c>
      <c r="C16" s="34" t="inlineStr">
        <is>
          <t>Industry typical; varies by inspector</t>
        </is>
      </c>
    </row>
    <row r="17">
      <c r="A17" s="8" t="inlineStr">
        <is>
          <t>Retail: estimate to signed sale</t>
        </is>
      </c>
      <c r="B17" s="7" t="inlineStr">
        <is>
          <t>40 to 50% (overall 35 to 45% close)</t>
        </is>
      </c>
      <c r="C17" s="33" t="inlineStr">
        <is>
          <t>Prior Syntax Scale research, agency benchmarks</t>
        </is>
      </c>
    </row>
    <row r="18">
      <c r="A18" s="10" t="inlineStr">
        <is>
          <t>Storm: inspection to contingency signed</t>
        </is>
      </c>
      <c r="B18" s="9" t="inlineStr">
        <is>
          <t>~40 to 60%, swings hard by storm and market</t>
        </is>
      </c>
      <c r="C18" s="34" t="inlineStr">
        <is>
          <t>Directional; storm intensity dependent</t>
        </is>
      </c>
    </row>
    <row r="19">
      <c r="A19" s="8" t="inlineStr">
        <is>
          <t>Storm: contingency to approved sale</t>
        </is>
      </c>
      <c r="B19" s="7" t="inlineStr">
        <is>
          <t>~70 to 85% (legit claims usually approve)</t>
        </is>
      </c>
      <c r="C19" s="33" t="inlineStr">
        <is>
          <t>Directional; insurance approval dependent</t>
        </is>
      </c>
    </row>
    <row r="20">
      <c r="A20" s="10" t="inlineStr">
        <is>
          <t>Speed to lead: answer under 5 minutes</t>
        </is>
      </c>
      <c r="B20" s="9" t="inlineStr">
        <is>
          <t>Books at multiples of 1 hour+ response; 78% hire first responder</t>
        </is>
      </c>
      <c r="C20" s="34" t="inlineStr">
        <is>
          <t>Prior verified research (RevenueHero, MIT/InsideSales)</t>
        </is>
      </c>
    </row>
    <row r="21">
      <c r="A21" s="8" t="inlineStr">
        <is>
          <t>Gross margin per job, healthy</t>
        </is>
      </c>
      <c r="B21" s="7" t="inlineStr">
        <is>
          <t>30 to 40%+</t>
        </is>
      </c>
      <c r="C21" s="33" t="inlineStr">
        <is>
          <t>Roofr / industry P&amp;L benchmarks</t>
        </is>
      </c>
    </row>
    <row r="22">
      <c r="A22" s="10" t="inlineStr">
        <is>
          <t>Net margin, healthy roofing company</t>
        </is>
      </c>
      <c r="B22" s="9" t="inlineStr">
        <is>
          <t>8 to 15%</t>
        </is>
      </c>
      <c r="C22" s="34" t="inlineStr">
        <is>
          <t>Roofr / industry P&amp;L benchmarks</t>
        </is>
      </c>
    </row>
    <row r="24">
      <c r="A24" s="35" t="inlineStr">
        <is>
          <t>Built by Syntax Scale. Questions, or want the ads machine built for you with 12 sat inspections in 60 days in writing: office@syntaxscale.com | syntaxscale.com</t>
        </is>
      </c>
    </row>
  </sheetData>
  <mergeCells count="3">
    <mergeCell ref="A1:D1"/>
    <mergeCell ref="A24:C24"/>
    <mergeCell ref="A2:D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2026-07-07T20:47:26Z</dcterms:created>
  <dcterms:modified xmlns:dcterms="http://purl.org/dc/terms/" xmlns:xsi="http://www.w3.org/2001/XMLSchema-instance" xsi:type="dcterms:W3CDTF">2026-07-07T20:47:26Z</dcterms:modified>
</cp:coreProperties>
</file>